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c81b0987bec2174a/Keez Proiecte/Platform/Documentation/Help/client/source/antreprenor/analiza_performantei/DOCS/"/>
    </mc:Choice>
  </mc:AlternateContent>
  <xr:revisionPtr revIDLastSave="1" documentId="13_ncr:1_{27AB3A7E-7547-4F2C-85B1-15E402E3C011}" xr6:coauthVersionLast="47" xr6:coauthVersionMax="47" xr10:uidLastSave="{B51180FE-8AE0-4C3D-89AD-262A430844B4}"/>
  <bookViews>
    <workbookView xWindow="-110" yWindow="-110" windowWidth="25820" windowHeight="13900" firstSheet="1" activeTab="1" xr2:uid="{00000000-000D-0000-FFFF-FFFF00000000}"/>
  </bookViews>
  <sheets>
    <sheet name="Import" sheetId="4" state="hidden" r:id="rId1"/>
    <sheet name="Accruals" sheetId="1" r:id="rId2"/>
  </sheets>
  <definedNames>
    <definedName name="_xlnm._FilterDatabase" localSheetId="1" hidden="1">Accruals!$A$4:$F$4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4" l="1" a="1"/>
  <c r="N2" i="4" s="1"/>
  <c r="L2" i="4" a="1"/>
  <c r="L2" i="4" s="1"/>
  <c r="J2" i="4" a="1"/>
  <c r="J2" i="4" s="1"/>
  <c r="I2" i="4" a="1"/>
  <c r="R2" i="4" a="1"/>
  <c r="R2" i="4" s="1"/>
  <c r="Q2" i="4" a="1"/>
  <c r="Q2" i="4" s="1"/>
  <c r="B2" i="4" a="1"/>
  <c r="B2" i="4" s="1"/>
  <c r="F2" i="4" a="1"/>
  <c r="F2" i="4" s="1"/>
  <c r="E2" i="4" a="1"/>
  <c r="E2" i="4" s="1"/>
  <c r="D2" i="4" a="1"/>
  <c r="D2" i="4" s="1"/>
  <c r="I8" i="1"/>
  <c r="H8" i="1"/>
  <c r="I7" i="1"/>
  <c r="H7" i="1"/>
  <c r="I6" i="1"/>
  <c r="H6" i="1"/>
  <c r="I5" i="1"/>
  <c r="H5" i="1"/>
  <c r="C9" i="4"/>
  <c r="C8" i="4"/>
  <c r="C7" i="4"/>
  <c r="C6" i="4"/>
  <c r="C5" i="4"/>
  <c r="C4" i="4"/>
  <c r="C3" i="4"/>
  <c r="C2" i="4"/>
  <c r="A2" i="4" a="1"/>
  <c r="A2" i="4" s="1"/>
  <c r="I2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<sst xmlns="http://schemas.openxmlformats.org/spreadsheetml/2006/main" count="48" uniqueCount="42">
  <si>
    <t>Tip operațiune</t>
  </si>
  <si>
    <t>Descriere operațiune</t>
  </si>
  <si>
    <t>Venit</t>
  </si>
  <si>
    <t>Client XYZ</t>
  </si>
  <si>
    <t>Factura vine luna următoare</t>
  </si>
  <si>
    <t>Servicii consultanță – contract nr. 1234/2025</t>
  </si>
  <si>
    <t>Furnizorul nu a emis încă factura</t>
  </si>
  <si>
    <t>Cheltuială</t>
  </si>
  <si>
    <t xml:space="preserve">Chirie spatiu birouri </t>
  </si>
  <si>
    <t>Furnizor ALFA</t>
  </si>
  <si>
    <t>Consum estimativ energie electrica</t>
  </si>
  <si>
    <t>Furnizor BETA</t>
  </si>
  <si>
    <t>Client WWW</t>
  </si>
  <si>
    <t>Servicii publicitate - contract nr. 555/2021</t>
  </si>
  <si>
    <t>Facturare conform contract</t>
  </si>
  <si>
    <t>Explicatie lipsa document</t>
  </si>
  <si>
    <t>CUI Partener</t>
  </si>
  <si>
    <t>Denumire Partner (Furnizor/Client)</t>
  </si>
  <si>
    <t>Valoare estimată (RON fără TVA)</t>
  </si>
  <si>
    <t>Proiect nefinalizat - se factureaza la final</t>
  </si>
  <si>
    <t>704.div</t>
  </si>
  <si>
    <t>6123.div</t>
  </si>
  <si>
    <t>6051</t>
  </si>
  <si>
    <t>Tip înreg.</t>
  </si>
  <si>
    <t>Data</t>
  </si>
  <si>
    <t>Nr. document</t>
  </si>
  <si>
    <t>Debit</t>
  </si>
  <si>
    <t>Credit</t>
  </si>
  <si>
    <t>Valoare RON</t>
  </si>
  <si>
    <t>TVA</t>
  </si>
  <si>
    <t>TVA %</t>
  </si>
  <si>
    <t>CIF Partener</t>
  </si>
  <si>
    <t>Partener</t>
  </si>
  <si>
    <t>Angajat</t>
  </si>
  <si>
    <t>Explicație</t>
  </si>
  <si>
    <t>Valoare document</t>
  </si>
  <si>
    <t>Valută</t>
  </si>
  <si>
    <t>Valoare Valută</t>
  </si>
  <si>
    <t>Curs</t>
  </si>
  <si>
    <t>TVA la încasare</t>
  </si>
  <si>
    <t>Scadența</t>
  </si>
  <si>
    <r>
      <t xml:space="preserve">Cont contabil
</t>
    </r>
    <r>
      <rPr>
        <b/>
        <i/>
        <sz val="11"/>
        <rFont val="Calibri"/>
        <family val="2"/>
        <scheme val="minor"/>
      </rPr>
      <t>(se completeaza de Expertul Contabil)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</si>
</sst>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4" fontId="0" fillId="0" borderId="0" xfId="0" applyNumberFormat="1" applyAlignment="1" applyProtection="1">
      <alignment horizontal="right"/>
      <protection locked="0"/>
    </xf>
    <xf numFmtId="4" fontId="0" fillId="0" borderId="0" xfId="0" applyNumberFormat="1" applyAlignment="1">
      <alignment horizontal="right"/>
    </xf>
    <xf numFmtId="4" fontId="0" fillId="0" borderId="0" xfId="0" applyNumberFormat="1"/>
    <xf numFmtId="14" fontId="0" fillId="0" borderId="0" xfId="0" applyNumberFormat="1"/>
    <xf numFmtId="15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0" fontId="0" fillId="2" borderId="0" xfId="0" quotePrefix="1" applyFill="1"/>
    <xf numFmtId="0" fontId="0" fillId="2" borderId="0" xfId="0" quotePrefix="1" applyFill="1" applyProtection="1">
      <protection locked="0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12"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  <protection locked="0" hidden="0"/>
    </dxf>
    <dxf>
      <fill>
        <patternFill patternType="solid">
          <fgColor indexed="64"/>
          <bgColor theme="0" tint="-0.14999847407452621"/>
        </patternFill>
      </fill>
      <protection locked="0" hidden="0"/>
    </dxf>
    <dxf>
      <protection locked="0" hidden="0"/>
    </dxf>
    <dxf>
      <numFmt numFmtId="4" formatCode="#,##0.00"/>
      <alignment horizontal="right" vertical="bottom" textRotation="0" wrapText="0" indent="0" justifyLastLine="0" shrinkToFit="0" readingOrder="0"/>
    </dxf>
    <dxf>
      <protection locked="0" hidden="0"/>
    </dxf>
    <dxf>
      <protection locked="0" hidden="0"/>
    </dxf>
    <dxf>
      <alignment horizontal="left" vertical="center" textRotation="0" wrapText="0" indent="0" justifyLastLine="0" shrinkToFit="0" readingOrder="0"/>
      <protection locked="0" hidden="0"/>
    </dxf>
    <dxf>
      <alignment horizontal="left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CD3763-B3DB-4B2B-84E8-2AAB529164B5}" name="Table1" displayName="Table1" ref="A4:I8" totalsRowShown="0" headerRowDxfId="11" headerRowBorderDxfId="10" tableBorderDxfId="9">
  <tableColumns count="9">
    <tableColumn id="1" xr3:uid="{71218C3A-E9D2-4CA0-8103-EEB20F0A6546}" name="Tip operațiune" dataDxfId="8"/>
    <tableColumn id="2" xr3:uid="{55D4DA07-17A5-45F9-BC30-E512F41CEB27}" name="CUI Partener" dataDxfId="7"/>
    <tableColumn id="3" xr3:uid="{C0071255-EC7D-4EF4-A5BA-BB0A16C83D16}" name="Denumire Partner (Furnizor/Client)" dataDxfId="6"/>
    <tableColumn id="4" xr3:uid="{98C3080F-6383-4EAC-BFA7-B44EE9CFAEFD}" name="Descriere operațiune" dataDxfId="5"/>
    <tableColumn id="5" xr3:uid="{E1F42E42-FA75-4135-8549-E3161D327BF3}" name="Valoare estimată (RON fără TVA)" dataDxfId="4"/>
    <tableColumn id="6" xr3:uid="{A4F03A38-A4E4-4A8F-AAA5-9E2997B63538}" name="Explicatie lipsa document" dataDxfId="3"/>
    <tableColumn id="7" xr3:uid="{0C4DA50F-CC53-42DC-B1E8-F2F61B0C4D54}" name="Cont contabil_x000a_(se completeaza de Expertul Contabil)" dataDxfId="2"/>
    <tableColumn id="8" xr3:uid="{4F50DABD-4B3D-4128-889B-3270DF4349B8}" name="Debit" dataDxfId="1">
      <calculatedColumnFormula>IF(A5="Venit","418",G5)</calculatedColumnFormula>
    </tableColumn>
    <tableColumn id="9" xr3:uid="{28569D98-2C58-4C3E-BA4D-CDA49833BB3C}" name="Credit" dataDxfId="0">
      <calculatedColumnFormula>IF(A5="Venit",G5,"408")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6D780-9BD7-47AB-BC27-22C79AF154FA}">
  <dimension ref="A1:R209"/>
  <sheetViews>
    <sheetView workbookViewId="0">
      <pane ySplit="1" topLeftCell="A2" activePane="bottomLeft" state="frozen"/>
      <selection pane="bottomLeft" activeCell="L20" sqref="L20"/>
    </sheetView>
  </sheetViews>
  <sheetFormatPr defaultRowHeight="14.5" x14ac:dyDescent="0.35"/>
  <cols>
    <col min="1" max="1" width="9.08984375" bestFit="1" customWidth="1"/>
    <col min="2" max="2" width="9" bestFit="1" customWidth="1"/>
    <col min="3" max="3" width="12.26953125" bestFit="1" customWidth="1"/>
    <col min="4" max="4" width="14.81640625" customWidth="1"/>
    <col min="6" max="6" width="11.36328125" bestFit="1" customWidth="1"/>
    <col min="10" max="10" width="12.453125" bestFit="1" customWidth="1"/>
    <col min="12" max="12" width="22.7265625" customWidth="1"/>
    <col min="13" max="13" width="16.1796875" bestFit="1" customWidth="1"/>
    <col min="15" max="15" width="13" bestFit="1" customWidth="1"/>
    <col min="17" max="17" width="13.453125" bestFit="1" customWidth="1"/>
    <col min="18" max="18" width="9" bestFit="1" customWidth="1"/>
  </cols>
  <sheetData>
    <row r="1" spans="1:18" x14ac:dyDescent="0.35">
      <c r="A1" s="2" t="s">
        <v>23</v>
      </c>
      <c r="B1" s="2" t="s">
        <v>24</v>
      </c>
      <c r="C1" s="2" t="s">
        <v>25</v>
      </c>
      <c r="D1" s="2" t="s">
        <v>26</v>
      </c>
      <c r="E1" s="2" t="s">
        <v>27</v>
      </c>
      <c r="F1" s="2" t="s">
        <v>28</v>
      </c>
      <c r="G1" s="2" t="s">
        <v>29</v>
      </c>
      <c r="H1" s="2" t="s">
        <v>30</v>
      </c>
      <c r="I1" s="2" t="s">
        <v>31</v>
      </c>
      <c r="J1" s="2" t="s">
        <v>32</v>
      </c>
      <c r="K1" s="2" t="s">
        <v>33</v>
      </c>
      <c r="L1" s="2" t="s">
        <v>34</v>
      </c>
      <c r="M1" s="2" t="s">
        <v>35</v>
      </c>
      <c r="N1" s="2" t="s">
        <v>36</v>
      </c>
      <c r="O1" s="2" t="s">
        <v>37</v>
      </c>
      <c r="P1" s="2" t="s">
        <v>38</v>
      </c>
      <c r="Q1" s="2" t="s">
        <v>39</v>
      </c>
      <c r="R1" s="2" t="s">
        <v>40</v>
      </c>
    </row>
    <row r="2" spans="1:18" x14ac:dyDescent="0.35">
      <c r="A2" t="str" cm="1">
        <f t="array" ref="A2:A9">_xlfn.LET(
    _xlpm.rowCount, COUNTA(Accruals!A5:A500) * 2,
    _xlfn.EXPAND("Diverse", _xlpm.rowCount, , "Diverse")
)</f>
        <v>Diverse</v>
      </c>
      <c r="B2" s="11" cm="1">
        <f t="array" ref="B2:B9">_xlfn.LET(
    _xlpm.originalDate, Accruals!$B$2,
    _xlpm.rowCount, COUNTA(Accruals!A5:A500),
    _xlpm.firstSet, _xlfn.EXPAND(_xlpm.originalDate, _xlpm.rowCount, , _xlpm.originalDate),
    _xlpm.secondSet, _xlfn.EXPAND(_xlpm.originalDate + 1, _xlpm.rowCount, , _xlpm.originalDate + 1),
    _xlfn.VSTACK(_xlpm.firstSet, _xlpm.secondSet)
)</f>
        <v>46022</v>
      </c>
      <c r="C2" t="str">
        <f>"Accr "&amp;TEXT(Accruals!$B$2,"yyyy.mm")</f>
        <v>Accr 2025.12</v>
      </c>
      <c r="D2" t="str" cm="1">
        <f t="array" ref="D2:D9">_xlfn.LET(
    _xlpm.source, Accruals!H5:H500,
    _xlpm.clean_data, _xlfn._xlws.FILTER(_xlpm.source, _xlpm.source&lt;&gt;""),
    _xlfn.VSTACK(_xlpm.clean_data, _xlpm.clean_data)
)</f>
        <v>418</v>
      </c>
      <c r="E2" s="9" t="str" cm="1">
        <f t="array" ref="E2:E9">_xlfn.LET(
    _xlpm.source, Accruals!I5:I500,
    _xlpm.clean_data, _xlfn._xlws.FILTER(_xlpm.source, _xlpm.source&lt;&gt;""),
    _xlfn.VSTACK(_xlpm.clean_data, _xlpm.clean_data)
)</f>
        <v>704.div</v>
      </c>
      <c r="F2" s="9" cm="1">
        <f t="array" ref="F2:F9">_xlfn.LET(
    _xlpm.source, Accruals!E5:E500,
    _xlpm.clean_data, _xlfn._xlws.FILTER(_xlpm.source, _xlpm.source&lt;&gt;""),
    _xlfn.VSTACK(_xlpm.clean_data, _xlpm.clean_data*-1)
)</f>
        <v>5000</v>
      </c>
      <c r="I2" cm="1">
        <f t="array" ref="I2:I9">_xlfn.LET(
    _xlpm.source, Accruals!B5:B500,
    _xlpm.clean_data, _xlfn._xlws.FILTER(_xlpm.source, _xlpm.source&lt;&gt;""),
    _xlfn.VSTACK(_xlpm.clean_data, _xlpm.clean_data)
)</f>
        <v>15963475</v>
      </c>
      <c r="J2" t="str" cm="1">
        <f t="array" ref="J2:J9">_xlfn.LET(
    _xlpm.source, Accruals!C5:C500,
    _xlpm.clean_data, _xlfn._xlws.FILTER(_xlpm.source, _xlpm.source&lt;&gt;""),
    _xlfn.VSTACK(_xlpm.clean_data, _xlpm.clean_data)
)</f>
        <v>Client XYZ</v>
      </c>
      <c r="L2" t="str" cm="1">
        <f t="array" ref="L2:L9">_xlfn.LET(
    _xlpm.source, _xlfn._xlws.FILTER(Accruals!A5:H500, Accruals!A5:A500&lt;&gt;""),
    _xlpm.colD, _xlfn.CHOOSECOLS(_xlpm.source, 4),
    _xlpm.colF, _xlfn.CHOOSECOLS(_xlpm.source, 6),
    _xlpm.firstSet, "Accrual " &amp; _xlpm.colD &amp; " " &amp; _xlpm.colF,
    _xlpm.secondSet, "Anulare accrual " &amp; _xlpm.colD &amp; " " &amp; _xlpm.colF,
    _xlfn.VSTACK(_xlpm.firstSet, _xlpm.secondSet)
)</f>
        <v>Accrual Servicii consultanță – contract nr. 1234/2025 Proiect nefinalizat - se factureaza la final</v>
      </c>
      <c r="N2" t="str" cm="1">
        <f t="array" ref="N2:N9">_xlfn.LET(
    _xlpm.rowCount, COUNTA(Accruals!A5:A500) * 2,
    _xlfn.EXPAND("RON", _xlpm.rowCount, , "RON")
)</f>
        <v>RON</v>
      </c>
      <c r="Q2" t="str" cm="1">
        <f t="array" ref="Q2:Q9">_xlfn.LET(
    _xlpm.rowCount, COUNTA(Accruals!A5:A500) * 2,
    _xlfn.EXPAND("0", _xlpm.rowCount, , "0")
)</f>
        <v>0</v>
      </c>
      <c r="R2" s="11" cm="1">
        <f t="array" ref="R2:R9">_xlfn.LET(
    _xlpm.originalDate, Accruals!$B$2,
    _xlpm.rowCount, COUNTA(Accruals!A5:A500),
    _xlpm.firstSet, _xlfn.EXPAND(_xlpm.originalDate, _xlpm.rowCount, , _xlpm.originalDate),
    _xlpm.secondSet, _xlfn.EXPAND(_xlpm.originalDate + 1, _xlpm.rowCount, , _xlpm.originalDate + 1),
    _xlfn.VSTACK(_xlpm.firstSet, _xlpm.secondSet)
)</f>
        <v>46022</v>
      </c>
    </row>
    <row r="3" spans="1:18" x14ac:dyDescent="0.35">
      <c r="A3" t="str">
        <v>Diverse</v>
      </c>
      <c r="B3" s="11">
        <v>46022</v>
      </c>
      <c r="C3" t="str">
        <f>"Accr "&amp;TEXT(Accruals!$B$2,"yyyy.mm")</f>
        <v>Accr 2025.12</v>
      </c>
      <c r="D3" t="str">
        <v>6123.div</v>
      </c>
      <c r="E3" s="9" t="str">
        <v>408</v>
      </c>
      <c r="F3" s="9">
        <v>1000</v>
      </c>
      <c r="I3">
        <v>15963475</v>
      </c>
      <c r="J3" t="str">
        <v>Furnizor ALFA</v>
      </c>
      <c r="L3" t="str">
        <v>Accrual Chirie spatiu birouri  Furnizorul nu a emis încă factura</v>
      </c>
      <c r="N3" t="str">
        <v>RON</v>
      </c>
      <c r="Q3" t="str">
        <v>0</v>
      </c>
      <c r="R3" s="11">
        <v>46022</v>
      </c>
    </row>
    <row r="4" spans="1:18" x14ac:dyDescent="0.35">
      <c r="A4" t="str">
        <v>Diverse</v>
      </c>
      <c r="B4" s="11">
        <v>46022</v>
      </c>
      <c r="C4" t="str">
        <f>"Accr "&amp;TEXT(Accruals!$B$2,"yyyy.mm")</f>
        <v>Accr 2025.12</v>
      </c>
      <c r="D4" t="str">
        <v>6051</v>
      </c>
      <c r="E4" s="9" t="str">
        <v>408</v>
      </c>
      <c r="F4" s="9">
        <v>700</v>
      </c>
      <c r="I4">
        <v>15963475</v>
      </c>
      <c r="J4" t="str">
        <v>Furnizor BETA</v>
      </c>
      <c r="L4" t="str">
        <v>Accrual Consum estimativ energie electrica Factura vine luna următoare</v>
      </c>
      <c r="N4" t="str">
        <v>RON</v>
      </c>
      <c r="Q4" t="str">
        <v>0</v>
      </c>
      <c r="R4" s="11">
        <v>46022</v>
      </c>
    </row>
    <row r="5" spans="1:18" x14ac:dyDescent="0.35">
      <c r="A5" t="str">
        <v>Diverse</v>
      </c>
      <c r="B5" s="11">
        <v>46022</v>
      </c>
      <c r="C5" t="str">
        <f>"Accr "&amp;TEXT(Accruals!$B$2,"yyyy.mm")</f>
        <v>Accr 2025.12</v>
      </c>
      <c r="D5" t="str">
        <v>418</v>
      </c>
      <c r="E5" s="9" t="str">
        <v>704.div</v>
      </c>
      <c r="F5" s="9">
        <v>8000</v>
      </c>
      <c r="I5">
        <v>15963475</v>
      </c>
      <c r="J5" t="str">
        <v>Client WWW</v>
      </c>
      <c r="L5" t="str">
        <v>Accrual Servicii publicitate - contract nr. 555/2021 Facturare conform contract</v>
      </c>
      <c r="N5" t="str">
        <v>RON</v>
      </c>
      <c r="Q5" t="str">
        <v>0</v>
      </c>
      <c r="R5" s="11">
        <v>46022</v>
      </c>
    </row>
    <row r="6" spans="1:18" x14ac:dyDescent="0.35">
      <c r="A6" t="str">
        <v>Diverse</v>
      </c>
      <c r="B6" s="11">
        <v>46023</v>
      </c>
      <c r="C6" t="str">
        <f>"Accr "&amp;TEXT(Accruals!$B$2,"yyyy.mm")</f>
        <v>Accr 2025.12</v>
      </c>
      <c r="D6" t="str">
        <v>418</v>
      </c>
      <c r="E6" s="9" t="str">
        <v>704.div</v>
      </c>
      <c r="F6" s="9">
        <v>-5000</v>
      </c>
      <c r="I6">
        <v>15963475</v>
      </c>
      <c r="J6" t="str">
        <v>Client XYZ</v>
      </c>
      <c r="L6" t="str">
        <v>Anulare accrual Servicii consultanță – contract nr. 1234/2025 Proiect nefinalizat - se factureaza la final</v>
      </c>
      <c r="N6" t="str">
        <v>RON</v>
      </c>
      <c r="Q6" t="str">
        <v>0</v>
      </c>
      <c r="R6" s="11">
        <v>46023</v>
      </c>
    </row>
    <row r="7" spans="1:18" x14ac:dyDescent="0.35">
      <c r="A7" t="str">
        <v>Diverse</v>
      </c>
      <c r="B7" s="11">
        <v>46023</v>
      </c>
      <c r="C7" t="str">
        <f>"Accr "&amp;TEXT(Accruals!$B$2,"yyyy.mm")</f>
        <v>Accr 2025.12</v>
      </c>
      <c r="D7" t="str">
        <v>6123.div</v>
      </c>
      <c r="E7" s="9" t="str">
        <v>408</v>
      </c>
      <c r="F7" s="9">
        <v>-1000</v>
      </c>
      <c r="I7">
        <v>15963475</v>
      </c>
      <c r="J7" t="str">
        <v>Furnizor ALFA</v>
      </c>
      <c r="L7" t="str">
        <v>Anulare accrual Chirie spatiu birouri  Furnizorul nu a emis încă factura</v>
      </c>
      <c r="N7" t="str">
        <v>RON</v>
      </c>
      <c r="Q7" t="str">
        <v>0</v>
      </c>
      <c r="R7" s="11">
        <v>46023</v>
      </c>
    </row>
    <row r="8" spans="1:18" x14ac:dyDescent="0.35">
      <c r="A8" t="str">
        <v>Diverse</v>
      </c>
      <c r="B8" s="11">
        <v>46023</v>
      </c>
      <c r="C8" t="str">
        <f>"Accr "&amp;TEXT(Accruals!$B$2,"yyyy.mm")</f>
        <v>Accr 2025.12</v>
      </c>
      <c r="D8" t="str">
        <v>6051</v>
      </c>
      <c r="E8" s="9" t="str">
        <v>408</v>
      </c>
      <c r="F8" s="9">
        <v>-700</v>
      </c>
      <c r="I8">
        <v>15963475</v>
      </c>
      <c r="J8" t="str">
        <v>Furnizor BETA</v>
      </c>
      <c r="L8" t="str">
        <v>Anulare accrual Consum estimativ energie electrica Factura vine luna următoare</v>
      </c>
      <c r="N8" t="str">
        <v>RON</v>
      </c>
      <c r="Q8" t="str">
        <v>0</v>
      </c>
      <c r="R8" s="11">
        <v>46023</v>
      </c>
    </row>
    <row r="9" spans="1:18" x14ac:dyDescent="0.35">
      <c r="A9" t="str">
        <v>Diverse</v>
      </c>
      <c r="B9" s="11">
        <v>46023</v>
      </c>
      <c r="C9" t="str">
        <f>"Accr "&amp;TEXT(Accruals!$B$2,"yyyy.mm")</f>
        <v>Accr 2025.12</v>
      </c>
      <c r="D9" t="str">
        <v>418</v>
      </c>
      <c r="E9" s="9" t="str">
        <v>704.div</v>
      </c>
      <c r="F9" s="9">
        <v>-8000</v>
      </c>
      <c r="I9">
        <v>15963475</v>
      </c>
      <c r="J9" t="str">
        <v>Client WWW</v>
      </c>
      <c r="L9" t="str">
        <v>Anulare accrual Servicii publicitate - contract nr. 555/2021 Facturare conform contract</v>
      </c>
      <c r="N9" t="str">
        <v>RON</v>
      </c>
      <c r="Q9" t="str">
        <v>0</v>
      </c>
      <c r="R9" s="11">
        <v>46023</v>
      </c>
    </row>
    <row r="12" spans="1:18" x14ac:dyDescent="0.35">
      <c r="B12" s="11"/>
    </row>
    <row r="13" spans="1:18" x14ac:dyDescent="0.35">
      <c r="B13" s="11"/>
    </row>
    <row r="14" spans="1:18" x14ac:dyDescent="0.35">
      <c r="B14" s="11"/>
    </row>
    <row r="15" spans="1:18" x14ac:dyDescent="0.35">
      <c r="B15" s="11"/>
    </row>
    <row r="16" spans="1:18" x14ac:dyDescent="0.35">
      <c r="B16" s="11"/>
    </row>
    <row r="17" spans="2:2" x14ac:dyDescent="0.35">
      <c r="B17" s="11"/>
    </row>
    <row r="18" spans="2:2" x14ac:dyDescent="0.35">
      <c r="B18" s="11"/>
    </row>
    <row r="19" spans="2:2" x14ac:dyDescent="0.35">
      <c r="B19" s="11"/>
    </row>
    <row r="20" spans="2:2" x14ac:dyDescent="0.35">
      <c r="B20" s="11"/>
    </row>
    <row r="21" spans="2:2" x14ac:dyDescent="0.35">
      <c r="B21" s="11"/>
    </row>
    <row r="22" spans="2:2" x14ac:dyDescent="0.35">
      <c r="B22" s="11"/>
    </row>
    <row r="23" spans="2:2" x14ac:dyDescent="0.35">
      <c r="B23" s="11"/>
    </row>
    <row r="24" spans="2:2" x14ac:dyDescent="0.35">
      <c r="B24" s="11"/>
    </row>
    <row r="25" spans="2:2" x14ac:dyDescent="0.35">
      <c r="B25" s="11"/>
    </row>
    <row r="26" spans="2:2" x14ac:dyDescent="0.35">
      <c r="B26" s="11"/>
    </row>
    <row r="27" spans="2:2" x14ac:dyDescent="0.35">
      <c r="B27" s="11"/>
    </row>
    <row r="28" spans="2:2" x14ac:dyDescent="0.35">
      <c r="B28" s="11"/>
    </row>
    <row r="29" spans="2:2" x14ac:dyDescent="0.35">
      <c r="B29" s="11"/>
    </row>
    <row r="30" spans="2:2" x14ac:dyDescent="0.35">
      <c r="B30" s="11"/>
    </row>
    <row r="31" spans="2:2" x14ac:dyDescent="0.35">
      <c r="B31" s="11"/>
    </row>
    <row r="32" spans="2:2" x14ac:dyDescent="0.35">
      <c r="B32" s="11"/>
    </row>
    <row r="33" spans="2:2" x14ac:dyDescent="0.35">
      <c r="B33" s="11"/>
    </row>
    <row r="34" spans="2:2" x14ac:dyDescent="0.35">
      <c r="B34" s="11"/>
    </row>
    <row r="35" spans="2:2" x14ac:dyDescent="0.35">
      <c r="B35" s="11"/>
    </row>
    <row r="36" spans="2:2" x14ac:dyDescent="0.35">
      <c r="B36" s="11"/>
    </row>
    <row r="37" spans="2:2" x14ac:dyDescent="0.35">
      <c r="B37" s="11"/>
    </row>
    <row r="38" spans="2:2" x14ac:dyDescent="0.35">
      <c r="B38" s="11"/>
    </row>
    <row r="39" spans="2:2" x14ac:dyDescent="0.35">
      <c r="B39" s="11"/>
    </row>
    <row r="40" spans="2:2" x14ac:dyDescent="0.35">
      <c r="B40" s="11"/>
    </row>
    <row r="41" spans="2:2" x14ac:dyDescent="0.35">
      <c r="B41" s="11"/>
    </row>
    <row r="42" spans="2:2" x14ac:dyDescent="0.35">
      <c r="B42" s="11"/>
    </row>
    <row r="43" spans="2:2" x14ac:dyDescent="0.35">
      <c r="B43" s="11"/>
    </row>
    <row r="44" spans="2:2" x14ac:dyDescent="0.35">
      <c r="B44" s="11"/>
    </row>
    <row r="45" spans="2:2" x14ac:dyDescent="0.35">
      <c r="B45" s="11"/>
    </row>
    <row r="46" spans="2:2" x14ac:dyDescent="0.35">
      <c r="B46" s="11"/>
    </row>
    <row r="47" spans="2:2" x14ac:dyDescent="0.35">
      <c r="B47" s="11"/>
    </row>
    <row r="48" spans="2:2" x14ac:dyDescent="0.35">
      <c r="B48" s="11"/>
    </row>
    <row r="49" spans="2:2" x14ac:dyDescent="0.35">
      <c r="B49" s="11"/>
    </row>
    <row r="50" spans="2:2" x14ac:dyDescent="0.35">
      <c r="B50" s="11"/>
    </row>
    <row r="51" spans="2:2" x14ac:dyDescent="0.35">
      <c r="B51" s="11"/>
    </row>
    <row r="52" spans="2:2" x14ac:dyDescent="0.35">
      <c r="B52" s="11"/>
    </row>
    <row r="53" spans="2:2" x14ac:dyDescent="0.35">
      <c r="B53" s="11"/>
    </row>
    <row r="54" spans="2:2" x14ac:dyDescent="0.35">
      <c r="B54" s="11"/>
    </row>
    <row r="55" spans="2:2" x14ac:dyDescent="0.35">
      <c r="B55" s="11"/>
    </row>
    <row r="56" spans="2:2" x14ac:dyDescent="0.35">
      <c r="B56" s="11"/>
    </row>
    <row r="57" spans="2:2" x14ac:dyDescent="0.35">
      <c r="B57" s="11"/>
    </row>
    <row r="58" spans="2:2" x14ac:dyDescent="0.35">
      <c r="B58" s="11"/>
    </row>
    <row r="59" spans="2:2" x14ac:dyDescent="0.35">
      <c r="B59" s="11"/>
    </row>
    <row r="60" spans="2:2" x14ac:dyDescent="0.35">
      <c r="B60" s="11"/>
    </row>
    <row r="61" spans="2:2" x14ac:dyDescent="0.35">
      <c r="B61" s="11"/>
    </row>
    <row r="62" spans="2:2" x14ac:dyDescent="0.35">
      <c r="B62" s="11"/>
    </row>
    <row r="63" spans="2:2" x14ac:dyDescent="0.35">
      <c r="B63" s="11"/>
    </row>
    <row r="64" spans="2:2" x14ac:dyDescent="0.35">
      <c r="B64" s="11"/>
    </row>
    <row r="65" spans="2:2" x14ac:dyDescent="0.35">
      <c r="B65" s="11"/>
    </row>
    <row r="66" spans="2:2" x14ac:dyDescent="0.35">
      <c r="B66" s="11"/>
    </row>
    <row r="67" spans="2:2" x14ac:dyDescent="0.35">
      <c r="B67" s="11"/>
    </row>
    <row r="68" spans="2:2" x14ac:dyDescent="0.35">
      <c r="B68" s="11"/>
    </row>
    <row r="69" spans="2:2" x14ac:dyDescent="0.35">
      <c r="B69" s="11"/>
    </row>
    <row r="70" spans="2:2" x14ac:dyDescent="0.35">
      <c r="B70" s="11"/>
    </row>
    <row r="71" spans="2:2" x14ac:dyDescent="0.35">
      <c r="B71" s="11"/>
    </row>
    <row r="72" spans="2:2" x14ac:dyDescent="0.35">
      <c r="B72" s="11"/>
    </row>
    <row r="73" spans="2:2" x14ac:dyDescent="0.35">
      <c r="B73" s="11"/>
    </row>
    <row r="74" spans="2:2" x14ac:dyDescent="0.35">
      <c r="B74" s="11"/>
    </row>
    <row r="75" spans="2:2" x14ac:dyDescent="0.35">
      <c r="B75" s="11"/>
    </row>
    <row r="76" spans="2:2" x14ac:dyDescent="0.35">
      <c r="B76" s="11"/>
    </row>
    <row r="77" spans="2:2" x14ac:dyDescent="0.35">
      <c r="B77" s="11"/>
    </row>
    <row r="78" spans="2:2" x14ac:dyDescent="0.35">
      <c r="B78" s="11"/>
    </row>
    <row r="79" spans="2:2" x14ac:dyDescent="0.35">
      <c r="B79" s="11"/>
    </row>
    <row r="80" spans="2:2" x14ac:dyDescent="0.35">
      <c r="B80" s="11"/>
    </row>
    <row r="81" spans="2:2" x14ac:dyDescent="0.35">
      <c r="B81" s="11"/>
    </row>
    <row r="82" spans="2:2" x14ac:dyDescent="0.35">
      <c r="B82" s="11"/>
    </row>
    <row r="83" spans="2:2" x14ac:dyDescent="0.35">
      <c r="B83" s="11"/>
    </row>
    <row r="84" spans="2:2" x14ac:dyDescent="0.35">
      <c r="B84" s="11"/>
    </row>
    <row r="85" spans="2:2" x14ac:dyDescent="0.35">
      <c r="B85" s="11"/>
    </row>
    <row r="86" spans="2:2" x14ac:dyDescent="0.35">
      <c r="B86" s="11"/>
    </row>
    <row r="87" spans="2:2" x14ac:dyDescent="0.35">
      <c r="B87" s="11"/>
    </row>
    <row r="88" spans="2:2" x14ac:dyDescent="0.35">
      <c r="B88" s="11"/>
    </row>
    <row r="89" spans="2:2" x14ac:dyDescent="0.35">
      <c r="B89" s="11"/>
    </row>
    <row r="90" spans="2:2" x14ac:dyDescent="0.35">
      <c r="B90" s="11"/>
    </row>
    <row r="91" spans="2:2" x14ac:dyDescent="0.35">
      <c r="B91" s="11"/>
    </row>
    <row r="92" spans="2:2" x14ac:dyDescent="0.35">
      <c r="B92" s="11"/>
    </row>
    <row r="93" spans="2:2" x14ac:dyDescent="0.35">
      <c r="B93" s="11"/>
    </row>
    <row r="94" spans="2:2" x14ac:dyDescent="0.35">
      <c r="B94" s="11"/>
    </row>
    <row r="95" spans="2:2" x14ac:dyDescent="0.35">
      <c r="B95" s="11"/>
    </row>
    <row r="96" spans="2:2" x14ac:dyDescent="0.35">
      <c r="B96" s="11"/>
    </row>
    <row r="97" spans="2:2" x14ac:dyDescent="0.35">
      <c r="B97" s="11"/>
    </row>
    <row r="98" spans="2:2" x14ac:dyDescent="0.35">
      <c r="B98" s="11"/>
    </row>
    <row r="99" spans="2:2" x14ac:dyDescent="0.35">
      <c r="B99" s="11"/>
    </row>
    <row r="100" spans="2:2" x14ac:dyDescent="0.35">
      <c r="B100" s="11"/>
    </row>
    <row r="101" spans="2:2" x14ac:dyDescent="0.35">
      <c r="B101" s="11"/>
    </row>
    <row r="102" spans="2:2" x14ac:dyDescent="0.35">
      <c r="B102" s="11"/>
    </row>
    <row r="103" spans="2:2" x14ac:dyDescent="0.35">
      <c r="B103" s="11"/>
    </row>
    <row r="104" spans="2:2" x14ac:dyDescent="0.35">
      <c r="B104" s="11"/>
    </row>
    <row r="105" spans="2:2" x14ac:dyDescent="0.35">
      <c r="B105" s="11"/>
    </row>
    <row r="106" spans="2:2" x14ac:dyDescent="0.35">
      <c r="B106" s="11"/>
    </row>
    <row r="107" spans="2:2" x14ac:dyDescent="0.35">
      <c r="B107" s="11"/>
    </row>
    <row r="108" spans="2:2" x14ac:dyDescent="0.35">
      <c r="B108" s="11"/>
    </row>
    <row r="109" spans="2:2" x14ac:dyDescent="0.35">
      <c r="B109" s="11"/>
    </row>
    <row r="110" spans="2:2" x14ac:dyDescent="0.35">
      <c r="B110" s="11"/>
    </row>
    <row r="111" spans="2:2" x14ac:dyDescent="0.35">
      <c r="B111" s="11"/>
    </row>
    <row r="112" spans="2:2" x14ac:dyDescent="0.35">
      <c r="B112" s="11"/>
    </row>
    <row r="113" spans="2:2" x14ac:dyDescent="0.35">
      <c r="B113" s="11"/>
    </row>
    <row r="114" spans="2:2" x14ac:dyDescent="0.35">
      <c r="B114" s="11"/>
    </row>
    <row r="115" spans="2:2" x14ac:dyDescent="0.35">
      <c r="B115" s="11"/>
    </row>
    <row r="116" spans="2:2" x14ac:dyDescent="0.35">
      <c r="B116" s="11"/>
    </row>
    <row r="117" spans="2:2" x14ac:dyDescent="0.35">
      <c r="B117" s="11"/>
    </row>
    <row r="118" spans="2:2" x14ac:dyDescent="0.35">
      <c r="B118" s="11"/>
    </row>
    <row r="119" spans="2:2" x14ac:dyDescent="0.35">
      <c r="B119" s="11"/>
    </row>
    <row r="120" spans="2:2" x14ac:dyDescent="0.35">
      <c r="B120" s="11"/>
    </row>
    <row r="121" spans="2:2" x14ac:dyDescent="0.35">
      <c r="B121" s="11"/>
    </row>
    <row r="122" spans="2:2" x14ac:dyDescent="0.35">
      <c r="B122" s="11"/>
    </row>
    <row r="123" spans="2:2" x14ac:dyDescent="0.35">
      <c r="B123" s="11"/>
    </row>
    <row r="124" spans="2:2" x14ac:dyDescent="0.35">
      <c r="B124" s="11"/>
    </row>
    <row r="125" spans="2:2" x14ac:dyDescent="0.35">
      <c r="B125" s="11"/>
    </row>
    <row r="126" spans="2:2" x14ac:dyDescent="0.35">
      <c r="B126" s="11"/>
    </row>
    <row r="127" spans="2:2" x14ac:dyDescent="0.35">
      <c r="B127" s="11"/>
    </row>
    <row r="128" spans="2:2" x14ac:dyDescent="0.35">
      <c r="B128" s="11"/>
    </row>
    <row r="129" spans="2:2" x14ac:dyDescent="0.35">
      <c r="B129" s="11"/>
    </row>
    <row r="130" spans="2:2" x14ac:dyDescent="0.35">
      <c r="B130" s="11"/>
    </row>
    <row r="131" spans="2:2" x14ac:dyDescent="0.35">
      <c r="B131" s="11"/>
    </row>
    <row r="132" spans="2:2" x14ac:dyDescent="0.35">
      <c r="B132" s="11"/>
    </row>
    <row r="133" spans="2:2" x14ac:dyDescent="0.35">
      <c r="B133" s="11"/>
    </row>
    <row r="134" spans="2:2" x14ac:dyDescent="0.35">
      <c r="B134" s="11"/>
    </row>
    <row r="135" spans="2:2" x14ac:dyDescent="0.35">
      <c r="B135" s="11"/>
    </row>
    <row r="136" spans="2:2" x14ac:dyDescent="0.35">
      <c r="B136" s="11"/>
    </row>
    <row r="137" spans="2:2" x14ac:dyDescent="0.35">
      <c r="B137" s="11"/>
    </row>
    <row r="138" spans="2:2" x14ac:dyDescent="0.35">
      <c r="B138" s="11"/>
    </row>
    <row r="139" spans="2:2" x14ac:dyDescent="0.35">
      <c r="B139" s="11"/>
    </row>
    <row r="140" spans="2:2" x14ac:dyDescent="0.35">
      <c r="B140" s="11"/>
    </row>
    <row r="141" spans="2:2" x14ac:dyDescent="0.35">
      <c r="B141" s="11"/>
    </row>
    <row r="142" spans="2:2" x14ac:dyDescent="0.35">
      <c r="B142" s="11"/>
    </row>
    <row r="143" spans="2:2" x14ac:dyDescent="0.35">
      <c r="B143" s="11"/>
    </row>
    <row r="144" spans="2:2" x14ac:dyDescent="0.35">
      <c r="B144" s="11"/>
    </row>
    <row r="145" spans="2:2" x14ac:dyDescent="0.35">
      <c r="B145" s="11"/>
    </row>
    <row r="146" spans="2:2" x14ac:dyDescent="0.35">
      <c r="B146" s="11"/>
    </row>
    <row r="147" spans="2:2" x14ac:dyDescent="0.35">
      <c r="B147" s="11"/>
    </row>
    <row r="148" spans="2:2" x14ac:dyDescent="0.35">
      <c r="B148" s="11"/>
    </row>
    <row r="149" spans="2:2" x14ac:dyDescent="0.35">
      <c r="B149" s="11"/>
    </row>
    <row r="150" spans="2:2" x14ac:dyDescent="0.35">
      <c r="B150" s="11"/>
    </row>
    <row r="151" spans="2:2" x14ac:dyDescent="0.35">
      <c r="B151" s="11"/>
    </row>
    <row r="152" spans="2:2" x14ac:dyDescent="0.35">
      <c r="B152" s="11"/>
    </row>
    <row r="153" spans="2:2" x14ac:dyDescent="0.35">
      <c r="B153" s="11"/>
    </row>
    <row r="154" spans="2:2" x14ac:dyDescent="0.35">
      <c r="B154" s="11"/>
    </row>
    <row r="155" spans="2:2" x14ac:dyDescent="0.35">
      <c r="B155" s="11"/>
    </row>
    <row r="156" spans="2:2" x14ac:dyDescent="0.35">
      <c r="B156" s="11"/>
    </row>
    <row r="157" spans="2:2" x14ac:dyDescent="0.35">
      <c r="B157" s="11"/>
    </row>
    <row r="158" spans="2:2" x14ac:dyDescent="0.35">
      <c r="B158" s="11"/>
    </row>
    <row r="159" spans="2:2" x14ac:dyDescent="0.35">
      <c r="B159" s="11"/>
    </row>
    <row r="160" spans="2:2" x14ac:dyDescent="0.35">
      <c r="B160" s="11"/>
    </row>
    <row r="161" spans="2:2" x14ac:dyDescent="0.35">
      <c r="B161" s="11"/>
    </row>
    <row r="162" spans="2:2" x14ac:dyDescent="0.35">
      <c r="B162" s="11"/>
    </row>
    <row r="163" spans="2:2" x14ac:dyDescent="0.35">
      <c r="B163" s="11"/>
    </row>
    <row r="164" spans="2:2" x14ac:dyDescent="0.35">
      <c r="B164" s="11"/>
    </row>
    <row r="165" spans="2:2" x14ac:dyDescent="0.35">
      <c r="B165" s="11"/>
    </row>
    <row r="166" spans="2:2" x14ac:dyDescent="0.35">
      <c r="B166" s="11"/>
    </row>
    <row r="167" spans="2:2" x14ac:dyDescent="0.35">
      <c r="B167" s="11"/>
    </row>
    <row r="168" spans="2:2" x14ac:dyDescent="0.35">
      <c r="B168" s="11"/>
    </row>
    <row r="169" spans="2:2" x14ac:dyDescent="0.35">
      <c r="B169" s="11"/>
    </row>
    <row r="170" spans="2:2" x14ac:dyDescent="0.35">
      <c r="B170" s="11"/>
    </row>
    <row r="171" spans="2:2" x14ac:dyDescent="0.35">
      <c r="B171" s="11"/>
    </row>
    <row r="172" spans="2:2" x14ac:dyDescent="0.35">
      <c r="B172" s="11"/>
    </row>
    <row r="173" spans="2:2" x14ac:dyDescent="0.35">
      <c r="B173" s="11"/>
    </row>
    <row r="174" spans="2:2" x14ac:dyDescent="0.35">
      <c r="B174" s="11"/>
    </row>
    <row r="175" spans="2:2" x14ac:dyDescent="0.35">
      <c r="B175" s="11"/>
    </row>
    <row r="176" spans="2:2" x14ac:dyDescent="0.35">
      <c r="B176" s="11"/>
    </row>
    <row r="177" spans="2:2" x14ac:dyDescent="0.35">
      <c r="B177" s="11"/>
    </row>
    <row r="178" spans="2:2" x14ac:dyDescent="0.35">
      <c r="B178" s="11"/>
    </row>
    <row r="179" spans="2:2" x14ac:dyDescent="0.35">
      <c r="B179" s="11"/>
    </row>
    <row r="180" spans="2:2" x14ac:dyDescent="0.35">
      <c r="B180" s="11"/>
    </row>
    <row r="181" spans="2:2" x14ac:dyDescent="0.35">
      <c r="B181" s="11"/>
    </row>
    <row r="182" spans="2:2" x14ac:dyDescent="0.35">
      <c r="B182" s="11"/>
    </row>
    <row r="183" spans="2:2" x14ac:dyDescent="0.35">
      <c r="B183" s="11"/>
    </row>
    <row r="184" spans="2:2" x14ac:dyDescent="0.35">
      <c r="B184" s="11"/>
    </row>
    <row r="185" spans="2:2" x14ac:dyDescent="0.35">
      <c r="B185" s="11"/>
    </row>
    <row r="186" spans="2:2" x14ac:dyDescent="0.35">
      <c r="B186" s="11"/>
    </row>
    <row r="187" spans="2:2" x14ac:dyDescent="0.35">
      <c r="B187" s="11"/>
    </row>
    <row r="188" spans="2:2" x14ac:dyDescent="0.35">
      <c r="B188" s="11"/>
    </row>
    <row r="189" spans="2:2" x14ac:dyDescent="0.35">
      <c r="B189" s="11"/>
    </row>
    <row r="190" spans="2:2" x14ac:dyDescent="0.35">
      <c r="B190" s="11"/>
    </row>
    <row r="191" spans="2:2" x14ac:dyDescent="0.35">
      <c r="B191" s="11"/>
    </row>
    <row r="192" spans="2:2" x14ac:dyDescent="0.35">
      <c r="B192" s="11"/>
    </row>
    <row r="193" spans="2:2" x14ac:dyDescent="0.35">
      <c r="B193" s="11"/>
    </row>
    <row r="194" spans="2:2" x14ac:dyDescent="0.35">
      <c r="B194" s="11"/>
    </row>
    <row r="195" spans="2:2" x14ac:dyDescent="0.35">
      <c r="B195" s="11"/>
    </row>
    <row r="196" spans="2:2" x14ac:dyDescent="0.35">
      <c r="B196" s="11"/>
    </row>
    <row r="197" spans="2:2" x14ac:dyDescent="0.35">
      <c r="B197" s="11"/>
    </row>
    <row r="198" spans="2:2" x14ac:dyDescent="0.35">
      <c r="B198" s="11"/>
    </row>
    <row r="199" spans="2:2" x14ac:dyDescent="0.35">
      <c r="B199" s="11"/>
    </row>
    <row r="200" spans="2:2" x14ac:dyDescent="0.35">
      <c r="B200" s="11"/>
    </row>
    <row r="201" spans="2:2" x14ac:dyDescent="0.35">
      <c r="B201" s="11"/>
    </row>
    <row r="202" spans="2:2" x14ac:dyDescent="0.35">
      <c r="B202" s="11"/>
    </row>
    <row r="203" spans="2:2" x14ac:dyDescent="0.35">
      <c r="B203" s="11"/>
    </row>
    <row r="204" spans="2:2" x14ac:dyDescent="0.35">
      <c r="B204" s="11"/>
    </row>
    <row r="205" spans="2:2" x14ac:dyDescent="0.35">
      <c r="B205" s="11"/>
    </row>
    <row r="206" spans="2:2" x14ac:dyDescent="0.35">
      <c r="B206" s="11"/>
    </row>
    <row r="207" spans="2:2" x14ac:dyDescent="0.35">
      <c r="B207" s="11"/>
    </row>
    <row r="208" spans="2:2" x14ac:dyDescent="0.35">
      <c r="B208" s="11"/>
    </row>
    <row r="209" spans="2:2" x14ac:dyDescent="0.35">
      <c r="B209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6"/>
  <sheetViews>
    <sheetView tabSelected="1" zoomScaleNormal="100" workbookViewId="0">
      <pane ySplit="4" topLeftCell="A5" activePane="bottomLeft" state="frozen"/>
      <selection pane="bottomLeft" activeCell="F21" sqref="F21"/>
    </sheetView>
  </sheetViews>
  <sheetFormatPr defaultRowHeight="14.5" x14ac:dyDescent="0.35"/>
  <cols>
    <col min="1" max="1" width="16.6328125" style="5" bestFit="1" customWidth="1"/>
    <col min="2" max="2" width="13.54296875" style="5" customWidth="1"/>
    <col min="3" max="3" width="32.1796875" customWidth="1"/>
    <col min="4" max="4" width="39.54296875" customWidth="1"/>
    <col min="5" max="5" width="30.1796875" style="3" customWidth="1"/>
    <col min="6" max="6" width="44.1796875" customWidth="1"/>
    <col min="7" max="7" width="25.26953125" bestFit="1" customWidth="1"/>
    <col min="8" max="8" width="7.81640625" bestFit="1" customWidth="1"/>
    <col min="9" max="9" width="7.90625" customWidth="1"/>
  </cols>
  <sheetData>
    <row r="2" spans="1:9" x14ac:dyDescent="0.35">
      <c r="A2" s="2" t="s">
        <v>24</v>
      </c>
      <c r="B2" s="10">
        <v>46022</v>
      </c>
    </row>
    <row r="4" spans="1:9" s="2" customFormat="1" ht="43.5" x14ac:dyDescent="0.35">
      <c r="A4" s="16" t="s">
        <v>0</v>
      </c>
      <c r="B4" s="16" t="s">
        <v>16</v>
      </c>
      <c r="C4" s="16" t="s">
        <v>17</v>
      </c>
      <c r="D4" s="16" t="s">
        <v>1</v>
      </c>
      <c r="E4" s="17" t="s">
        <v>18</v>
      </c>
      <c r="F4" s="17" t="s">
        <v>15</v>
      </c>
      <c r="G4" s="18" t="s">
        <v>41</v>
      </c>
      <c r="H4" s="18" t="s">
        <v>26</v>
      </c>
      <c r="I4" s="18" t="s">
        <v>27</v>
      </c>
    </row>
    <row r="5" spans="1:9" x14ac:dyDescent="0.35">
      <c r="A5" s="6" t="s">
        <v>2</v>
      </c>
      <c r="B5" s="6">
        <v>15963475</v>
      </c>
      <c r="C5" s="1" t="s">
        <v>3</v>
      </c>
      <c r="D5" s="1" t="s">
        <v>5</v>
      </c>
      <c r="E5" s="7">
        <v>5000</v>
      </c>
      <c r="F5" s="1" t="s">
        <v>19</v>
      </c>
      <c r="G5" s="12" t="s">
        <v>20</v>
      </c>
      <c r="H5" s="12" t="str">
        <f>IF(A5="Venit","418",G5)</f>
        <v>418</v>
      </c>
      <c r="I5" s="13" t="str">
        <f>IF(A5="Venit",G5,"408")</f>
        <v>704.div</v>
      </c>
    </row>
    <row r="6" spans="1:9" x14ac:dyDescent="0.35">
      <c r="A6" s="6" t="s">
        <v>7</v>
      </c>
      <c r="B6" s="6">
        <v>15963475</v>
      </c>
      <c r="C6" s="1" t="s">
        <v>9</v>
      </c>
      <c r="D6" s="1" t="s">
        <v>8</v>
      </c>
      <c r="E6" s="8">
        <v>1000</v>
      </c>
      <c r="F6" s="1" t="s">
        <v>6</v>
      </c>
      <c r="G6" s="14" t="s">
        <v>21</v>
      </c>
      <c r="H6" s="12" t="str">
        <f t="shared" ref="H6:H8" si="0">IF(A6="Venit","418",G6)</f>
        <v>6123.div</v>
      </c>
      <c r="I6" s="13" t="str">
        <f t="shared" ref="I6:I8" si="1">IF(A6="Venit",G6,"408")</f>
        <v>408</v>
      </c>
    </row>
    <row r="7" spans="1:9" x14ac:dyDescent="0.35">
      <c r="A7" s="6" t="s">
        <v>7</v>
      </c>
      <c r="B7" s="6">
        <v>15963475</v>
      </c>
      <c r="C7" s="1" t="s">
        <v>11</v>
      </c>
      <c r="D7" s="1" t="s">
        <v>10</v>
      </c>
      <c r="E7" s="8">
        <v>700</v>
      </c>
      <c r="F7" s="1" t="s">
        <v>4</v>
      </c>
      <c r="G7" s="15" t="s">
        <v>22</v>
      </c>
      <c r="H7" s="12" t="str">
        <f t="shared" si="0"/>
        <v>6051</v>
      </c>
      <c r="I7" s="13" t="str">
        <f t="shared" si="1"/>
        <v>408</v>
      </c>
    </row>
    <row r="8" spans="1:9" x14ac:dyDescent="0.35">
      <c r="A8" s="6" t="s">
        <v>2</v>
      </c>
      <c r="B8" s="6">
        <v>15963475</v>
      </c>
      <c r="C8" s="1" t="s">
        <v>12</v>
      </c>
      <c r="D8" s="1" t="s">
        <v>13</v>
      </c>
      <c r="E8" s="8">
        <v>8000</v>
      </c>
      <c r="F8" s="1" t="s">
        <v>14</v>
      </c>
      <c r="G8" s="12" t="s">
        <v>20</v>
      </c>
      <c r="H8" s="12" t="str">
        <f t="shared" si="0"/>
        <v>418</v>
      </c>
      <c r="I8" s="13" t="str">
        <f t="shared" si="1"/>
        <v>704.div</v>
      </c>
    </row>
    <row r="9" spans="1:9" x14ac:dyDescent="0.35">
      <c r="A9" s="6"/>
      <c r="B9" s="6"/>
      <c r="F9" s="1"/>
    </row>
    <row r="10" spans="1:9" x14ac:dyDescent="0.35">
      <c r="A10" s="4"/>
      <c r="B10" s="4"/>
      <c r="F10" s="1"/>
    </row>
    <row r="11" spans="1:9" x14ac:dyDescent="0.35">
      <c r="A11" s="4"/>
      <c r="B11" s="4"/>
      <c r="F11" s="1"/>
    </row>
    <row r="12" spans="1:9" x14ac:dyDescent="0.35">
      <c r="A12" s="4"/>
      <c r="B12" s="4"/>
      <c r="F12" s="1"/>
    </row>
    <row r="13" spans="1:9" x14ac:dyDescent="0.35">
      <c r="A13" s="4"/>
      <c r="B13" s="4"/>
      <c r="F13" s="1"/>
    </row>
    <row r="14" spans="1:9" x14ac:dyDescent="0.35">
      <c r="A14" s="4"/>
      <c r="B14" s="4"/>
      <c r="F14" s="1"/>
    </row>
    <row r="15" spans="1:9" x14ac:dyDescent="0.35">
      <c r="A15" s="4"/>
      <c r="B15" s="4"/>
      <c r="F15" s="1"/>
    </row>
    <row r="16" spans="1:9" x14ac:dyDescent="0.35">
      <c r="A16" s="4"/>
      <c r="B16" s="4"/>
      <c r="F16" s="1"/>
    </row>
    <row r="17" spans="1:6" x14ac:dyDescent="0.35">
      <c r="A17" s="4"/>
      <c r="B17" s="4"/>
      <c r="F17" s="1"/>
    </row>
    <row r="18" spans="1:6" x14ac:dyDescent="0.35">
      <c r="A18" s="4"/>
      <c r="B18" s="4"/>
      <c r="F18" s="1"/>
    </row>
    <row r="19" spans="1:6" x14ac:dyDescent="0.35">
      <c r="A19" s="4"/>
      <c r="B19" s="4"/>
      <c r="F19" s="1"/>
    </row>
    <row r="20" spans="1:6" x14ac:dyDescent="0.35">
      <c r="A20" s="4"/>
      <c r="B20" s="4"/>
      <c r="F20" s="1"/>
    </row>
    <row r="21" spans="1:6" x14ac:dyDescent="0.35">
      <c r="A21" s="4"/>
      <c r="B21" s="4"/>
      <c r="F21" s="1"/>
    </row>
    <row r="22" spans="1:6" x14ac:dyDescent="0.35">
      <c r="A22" s="4"/>
      <c r="B22" s="4"/>
      <c r="F22" s="1"/>
    </row>
    <row r="23" spans="1:6" x14ac:dyDescent="0.35">
      <c r="A23" s="4"/>
      <c r="B23" s="4"/>
      <c r="F23" s="1"/>
    </row>
    <row r="24" spans="1:6" x14ac:dyDescent="0.35">
      <c r="F24" s="1"/>
    </row>
    <row r="25" spans="1:6" x14ac:dyDescent="0.35">
      <c r="F25" s="1"/>
    </row>
    <row r="26" spans="1:6" x14ac:dyDescent="0.35">
      <c r="F26" s="1"/>
    </row>
  </sheetData>
  <phoneticPr fontId="2" type="noConversion"/>
  <dataValidations count="3">
    <dataValidation type="list" sqref="A5:A1003 B9:B1003" xr:uid="{00000000-0002-0000-0000-000000000000}">
      <formula1>"Cheltuială,Venit"</formula1>
    </dataValidation>
    <dataValidation type="list" allowBlank="1" sqref="F9:F1003" xr:uid="{00000000-0002-0000-0000-000002000000}">
      <formula1>"Factura vine luna următoare,Facturare conform contract,Furnizorul nu a emis încă factura,Alt motiv"</formula1>
    </dataValidation>
    <dataValidation type="custom" allowBlank="1" showInputMessage="1" showErrorMessage="1" errorTitle="Data gresita" error="Trebuie sa introduceti ultima zi a unei luni calendaristice, in format data. _x000a__x000a_Atentie la formatul data pe care il aveti configurat." promptTitle="Introduceti ultima zi a lunii" prompt="Va rugam sa introduceti ultima zi a unei luni calendaristice, in format data. _x000a_Atentie la formatul data pe care il aveti configurat." sqref="B2" xr:uid="{E275FA74-86DE-41D0-B9EA-18F94DF7805A}">
      <formula1>$B$2=EOMONTH($B$2,0)</formula1>
    </dataValidation>
  </dataValidations>
  <pageMargins left="0.25" right="0.25" top="0.75" bottom="0.75" header="0.3" footer="0.3"/>
  <pageSetup paperSize="9" scale="71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Import</vt:lpstr>
      <vt:lpstr>Accruals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BAGAREANU</dc:creator>
  <cp:lastModifiedBy>Stelian Trandafir</cp:lastModifiedBy>
  <cp:lastPrinted>2025-12-22T17:59:50Z</cp:lastPrinted>
  <dcterms:created xsi:type="dcterms:W3CDTF">2025-12-13T08:21:55Z</dcterms:created>
  <dcterms:modified xsi:type="dcterms:W3CDTF">2025-12-24T16:13:32Z</dcterms:modified>
</cp:coreProperties>
</file>